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khard\OneDrive\PV allgemein\"/>
    </mc:Choice>
  </mc:AlternateContent>
  <bookViews>
    <workbookView xWindow="0" yWindow="0" windowWidth="23040" windowHeight="861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J16" i="1"/>
  <c r="E16" i="1"/>
  <c r="F4" i="1"/>
  <c r="J10" i="1"/>
  <c r="E10" i="1"/>
  <c r="F10" i="1" s="1"/>
  <c r="J17" i="1" l="1"/>
  <c r="J19" i="1" s="1"/>
  <c r="K19" i="1" s="1"/>
  <c r="E9" i="1"/>
  <c r="F9" i="1" s="1"/>
  <c r="F12" i="1" s="1"/>
  <c r="F13" i="1" s="1"/>
  <c r="J9" i="1"/>
  <c r="K9" i="1" s="1"/>
  <c r="K12" i="1" s="1"/>
  <c r="E17" i="1"/>
  <c r="E19" i="1" s="1"/>
  <c r="F19" i="1" s="1"/>
  <c r="J18" i="1" l="1"/>
  <c r="K18" i="1" s="1"/>
  <c r="K21" i="1" s="1"/>
  <c r="K23" i="1" s="1"/>
  <c r="K25" i="1" s="1"/>
  <c r="E18" i="1"/>
  <c r="F18" i="1" s="1"/>
  <c r="F21" i="1" s="1"/>
  <c r="F22" i="1" s="1"/>
</calcChain>
</file>

<file path=xl/sharedStrings.xml><?xml version="1.0" encoding="utf-8"?>
<sst xmlns="http://schemas.openxmlformats.org/spreadsheetml/2006/main" count="46" uniqueCount="26">
  <si>
    <t>Ertragsberechnung PV-Anlage</t>
  </si>
  <si>
    <t>Anlagengröße kW</t>
  </si>
  <si>
    <t>Stromverbrauch kWh</t>
  </si>
  <si>
    <t>Strompreis €/kWh</t>
  </si>
  <si>
    <t xml:space="preserve">Einspeisevergütung </t>
  </si>
  <si>
    <t>Volleinspeisung €/kWh</t>
  </si>
  <si>
    <t>Überschusseinspeisung €/kWh</t>
  </si>
  <si>
    <t>Volleinspeisung</t>
  </si>
  <si>
    <t xml:space="preserve">Eigenverbrauchsrate </t>
  </si>
  <si>
    <t>Eigenverbrauch kWh</t>
  </si>
  <si>
    <t>Eingespeist kWh</t>
  </si>
  <si>
    <t>Restbezug</t>
  </si>
  <si>
    <t xml:space="preserve">Kosten/ Vergütung </t>
  </si>
  <si>
    <t xml:space="preserve">Jahreskosten </t>
  </si>
  <si>
    <t>Überschusseinspeisung</t>
  </si>
  <si>
    <t xml:space="preserve">Gesamtkosten Splitting </t>
  </si>
  <si>
    <t>Stromkosten ohne PV</t>
  </si>
  <si>
    <t>Gespart pro Jahr</t>
  </si>
  <si>
    <t>Eigenverbrauchsrate</t>
  </si>
  <si>
    <t>für komplette Anlage</t>
  </si>
  <si>
    <t>für die Hälfte der Anlage</t>
  </si>
  <si>
    <t>Anlage gesplittet 1/2  Volleinspeisung 1/2 Überschuss</t>
  </si>
  <si>
    <t>Anlagenteil Volleinspeisung</t>
  </si>
  <si>
    <t>Teil Überschusseinspeisung</t>
  </si>
  <si>
    <t>Jahresertrag 1000kWh/kWh</t>
  </si>
  <si>
    <t>Diese Zahlen können geändert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</si>
</sst>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9" fontId="2" fillId="0" borderId="0" xfId="0" applyNumberFormat="1" applyFont="1" applyBorder="1"/>
    <xf numFmtId="0" fontId="2" fillId="0" borderId="0" xfId="0" applyFont="1" applyBorder="1"/>
    <xf numFmtId="0" fontId="0" fillId="0" borderId="5" xfId="0" applyBorder="1"/>
    <xf numFmtId="44" fontId="2" fillId="0" borderId="0" xfId="1" applyFont="1" applyBorder="1"/>
    <xf numFmtId="0" fontId="2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2" borderId="2" xfId="0" applyFont="1" applyFill="1" applyBorder="1"/>
    <xf numFmtId="0" fontId="0" fillId="2" borderId="3" xfId="0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11" xfId="0" applyFill="1" applyBorder="1"/>
    <xf numFmtId="0" fontId="2" fillId="0" borderId="12" xfId="0" applyFont="1" applyBorder="1"/>
    <xf numFmtId="0" fontId="2" fillId="0" borderId="1" xfId="0" applyFont="1" applyBorder="1"/>
    <xf numFmtId="9" fontId="2" fillId="0" borderId="2" xfId="0" applyNumberFormat="1" applyFont="1" applyBorder="1"/>
    <xf numFmtId="2" fontId="2" fillId="3" borderId="12" xfId="0" applyNumberFormat="1" applyFont="1" applyFill="1" applyBorder="1"/>
    <xf numFmtId="0" fontId="2" fillId="3" borderId="12" xfId="0" applyFont="1" applyFill="1" applyBorder="1"/>
    <xf numFmtId="44" fontId="2" fillId="3" borderId="12" xfId="1" applyFont="1" applyFill="1" applyBorder="1"/>
    <xf numFmtId="9" fontId="2" fillId="3" borderId="12" xfId="2" applyFont="1" applyFill="1" applyBorder="1"/>
    <xf numFmtId="164" fontId="2" fillId="3" borderId="12" xfId="1" applyNumberFormat="1" applyFont="1" applyFill="1" applyBorder="1"/>
    <xf numFmtId="44" fontId="2" fillId="4" borderId="0" xfId="1" applyFont="1" applyFill="1" applyBorder="1"/>
    <xf numFmtId="44" fontId="2" fillId="5" borderId="0" xfId="1" applyFont="1" applyFill="1" applyBorder="1"/>
    <xf numFmtId="44" fontId="2" fillId="5" borderId="7" xfId="0" applyNumberFormat="1" applyFont="1" applyFill="1" applyBorder="1"/>
    <xf numFmtId="44" fontId="2" fillId="2" borderId="1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8" sqref="A8:B8"/>
    </sheetView>
  </sheetViews>
  <sheetFormatPr baseColWidth="10" defaultRowHeight="14.4" x14ac:dyDescent="0.3"/>
  <cols>
    <col min="1" max="1" width="39.21875" customWidth="1"/>
    <col min="2" max="2" width="13.6640625" bestFit="1" customWidth="1"/>
    <col min="3" max="3" width="4.5546875" customWidth="1"/>
    <col min="4" max="4" width="26.88671875" customWidth="1"/>
    <col min="5" max="5" width="10.5546875" customWidth="1"/>
    <col min="6" max="6" width="16" customWidth="1"/>
    <col min="7" max="7" width="8.5546875" customWidth="1"/>
    <col min="9" max="9" width="27.33203125" customWidth="1"/>
    <col min="10" max="10" width="9.33203125" customWidth="1"/>
    <col min="11" max="11" width="16" customWidth="1"/>
    <col min="12" max="12" width="13.33203125" customWidth="1"/>
  </cols>
  <sheetData>
    <row r="1" spans="1:12" ht="21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21" customHeight="1" thickBot="1" x14ac:dyDescent="0.35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21.6" thickBot="1" x14ac:dyDescent="0.45">
      <c r="A3" s="20" t="s">
        <v>1</v>
      </c>
      <c r="B3" s="23">
        <v>6</v>
      </c>
      <c r="F3" s="1"/>
    </row>
    <row r="4" spans="1:12" ht="21.6" thickBot="1" x14ac:dyDescent="0.45">
      <c r="A4" s="20" t="s">
        <v>24</v>
      </c>
      <c r="B4" s="20">
        <f>B3*1000</f>
        <v>6000</v>
      </c>
      <c r="D4" s="34" t="s">
        <v>16</v>
      </c>
      <c r="E4" s="35"/>
      <c r="F4" s="31">
        <f>B5*B7</f>
        <v>1505</v>
      </c>
    </row>
    <row r="5" spans="1:12" ht="21.6" thickBot="1" x14ac:dyDescent="0.45">
      <c r="A5" s="20" t="s">
        <v>2</v>
      </c>
      <c r="B5" s="24">
        <v>3500</v>
      </c>
      <c r="D5" s="1"/>
      <c r="E5" s="1"/>
      <c r="F5" s="1"/>
      <c r="I5" s="34" t="s">
        <v>21</v>
      </c>
      <c r="J5" s="35"/>
      <c r="K5" s="35"/>
      <c r="L5" s="36"/>
    </row>
    <row r="6" spans="1:12" ht="21.6" thickBot="1" x14ac:dyDescent="0.45">
      <c r="A6" s="20"/>
      <c r="B6" s="20"/>
      <c r="D6" s="32" t="s">
        <v>7</v>
      </c>
      <c r="E6" s="33"/>
      <c r="F6" s="15" t="s">
        <v>12</v>
      </c>
      <c r="G6" s="16"/>
      <c r="I6" s="32" t="s">
        <v>22</v>
      </c>
      <c r="J6" s="33"/>
      <c r="K6" s="15" t="s">
        <v>12</v>
      </c>
      <c r="L6" s="16"/>
    </row>
    <row r="7" spans="1:12" ht="21" x14ac:dyDescent="0.4">
      <c r="A7" s="20" t="s">
        <v>3</v>
      </c>
      <c r="B7" s="25">
        <v>0.43</v>
      </c>
      <c r="D7" s="4" t="s">
        <v>8</v>
      </c>
      <c r="E7" s="5">
        <v>0</v>
      </c>
      <c r="F7" s="6"/>
      <c r="G7" s="7"/>
      <c r="I7" s="21" t="s">
        <v>8</v>
      </c>
      <c r="J7" s="22">
        <v>0</v>
      </c>
      <c r="K7" s="2"/>
      <c r="L7" s="3"/>
    </row>
    <row r="8" spans="1:12" ht="21" x14ac:dyDescent="0.4">
      <c r="A8" s="44" t="s">
        <v>4</v>
      </c>
      <c r="B8" s="44"/>
      <c r="D8" s="4" t="s">
        <v>9</v>
      </c>
      <c r="E8" s="6">
        <v>0</v>
      </c>
      <c r="F8" s="6"/>
      <c r="G8" s="7"/>
      <c r="I8" s="4" t="s">
        <v>9</v>
      </c>
      <c r="J8" s="6">
        <v>0</v>
      </c>
      <c r="K8" s="6"/>
      <c r="L8" s="7"/>
    </row>
    <row r="9" spans="1:12" ht="21" x14ac:dyDescent="0.4">
      <c r="A9" s="20" t="s">
        <v>5</v>
      </c>
      <c r="B9" s="25">
        <v>0.13</v>
      </c>
      <c r="D9" s="4" t="s">
        <v>10</v>
      </c>
      <c r="E9" s="6">
        <f>B4-E8</f>
        <v>6000</v>
      </c>
      <c r="F9" s="28">
        <f>-E9*B9</f>
        <v>-780</v>
      </c>
      <c r="G9" s="7"/>
      <c r="I9" s="4" t="s">
        <v>10</v>
      </c>
      <c r="J9" s="6">
        <f>B4/2</f>
        <v>3000</v>
      </c>
      <c r="K9" s="28">
        <f>-J9*B9</f>
        <v>-390</v>
      </c>
      <c r="L9" s="7"/>
    </row>
    <row r="10" spans="1:12" ht="21" x14ac:dyDescent="0.4">
      <c r="A10" s="20" t="s">
        <v>6</v>
      </c>
      <c r="B10" s="27">
        <v>8.2000000000000003E-2</v>
      </c>
      <c r="D10" s="4" t="s">
        <v>11</v>
      </c>
      <c r="E10" s="6">
        <f>B5-E8</f>
        <v>3500</v>
      </c>
      <c r="F10" s="29">
        <f>E10*B7</f>
        <v>1505</v>
      </c>
      <c r="G10" s="7"/>
      <c r="I10" s="4" t="s">
        <v>11</v>
      </c>
      <c r="J10" s="6">
        <f>G4-J8</f>
        <v>0</v>
      </c>
      <c r="K10" s="8"/>
      <c r="L10" s="7"/>
    </row>
    <row r="11" spans="1:12" ht="21" x14ac:dyDescent="0.4">
      <c r="A11" s="44" t="s">
        <v>18</v>
      </c>
      <c r="B11" s="44"/>
      <c r="D11" s="4"/>
      <c r="E11" s="6"/>
      <c r="F11" s="6"/>
      <c r="G11" s="7"/>
      <c r="I11" s="4"/>
      <c r="J11" s="6"/>
      <c r="K11" s="6"/>
      <c r="L11" s="7"/>
    </row>
    <row r="12" spans="1:12" ht="21.6" thickBot="1" x14ac:dyDescent="0.45">
      <c r="A12" s="20" t="s">
        <v>19</v>
      </c>
      <c r="B12" s="26">
        <v>0.2</v>
      </c>
      <c r="D12" s="9" t="s">
        <v>13</v>
      </c>
      <c r="E12" s="14"/>
      <c r="F12" s="30">
        <f>SUM(F9:F11)</f>
        <v>725</v>
      </c>
      <c r="G12" s="10"/>
      <c r="I12" s="9" t="s">
        <v>13</v>
      </c>
      <c r="J12" s="14"/>
      <c r="K12" s="28">
        <f>SUM(K9:K11)</f>
        <v>-390</v>
      </c>
      <c r="L12" s="10"/>
    </row>
    <row r="13" spans="1:12" ht="21.6" thickBot="1" x14ac:dyDescent="0.45">
      <c r="A13" s="20" t="s">
        <v>20</v>
      </c>
      <c r="B13" s="26">
        <v>0.33</v>
      </c>
      <c r="D13" s="17" t="s">
        <v>17</v>
      </c>
      <c r="E13" s="18"/>
      <c r="F13" s="28">
        <f>F4-F12</f>
        <v>780</v>
      </c>
      <c r="G13" s="19"/>
      <c r="I13" s="11"/>
      <c r="J13" s="12"/>
      <c r="K13" s="12"/>
      <c r="L13" s="7"/>
    </row>
    <row r="14" spans="1:12" ht="21.6" thickBot="1" x14ac:dyDescent="0.45">
      <c r="D14" s="1"/>
      <c r="E14" s="1"/>
      <c r="F14" s="1"/>
      <c r="I14" s="11"/>
      <c r="J14" s="12"/>
      <c r="K14" s="12"/>
      <c r="L14" s="7"/>
    </row>
    <row r="15" spans="1:12" ht="21" x14ac:dyDescent="0.4">
      <c r="A15" s="45" t="s">
        <v>25</v>
      </c>
      <c r="B15" s="46"/>
      <c r="D15" s="32" t="s">
        <v>14</v>
      </c>
      <c r="E15" s="33"/>
      <c r="F15" s="15" t="s">
        <v>12</v>
      </c>
      <c r="G15" s="16"/>
      <c r="I15" s="32" t="s">
        <v>23</v>
      </c>
      <c r="J15" s="33"/>
      <c r="K15" s="15" t="s">
        <v>12</v>
      </c>
      <c r="L15" s="16"/>
    </row>
    <row r="16" spans="1:12" ht="21" x14ac:dyDescent="0.4">
      <c r="D16" s="4" t="s">
        <v>8</v>
      </c>
      <c r="E16" s="5">
        <f>B12</f>
        <v>0.2</v>
      </c>
      <c r="F16" s="6"/>
      <c r="G16" s="7"/>
      <c r="I16" s="4" t="s">
        <v>8</v>
      </c>
      <c r="J16" s="5">
        <f>B13</f>
        <v>0.33</v>
      </c>
      <c r="K16" s="6"/>
      <c r="L16" s="7"/>
    </row>
    <row r="17" spans="4:12" ht="21" x14ac:dyDescent="0.4">
      <c r="D17" s="4" t="s">
        <v>9</v>
      </c>
      <c r="E17" s="6">
        <f>B4*E16</f>
        <v>1200</v>
      </c>
      <c r="F17" s="6"/>
      <c r="G17" s="7"/>
      <c r="I17" s="4" t="s">
        <v>9</v>
      </c>
      <c r="J17" s="6">
        <f>B4/2*J16</f>
        <v>990</v>
      </c>
      <c r="K17" s="6"/>
      <c r="L17" s="7"/>
    </row>
    <row r="18" spans="4:12" ht="21" x14ac:dyDescent="0.4">
      <c r="D18" s="4" t="s">
        <v>10</v>
      </c>
      <c r="E18" s="6">
        <f>B4-E17</f>
        <v>4800</v>
      </c>
      <c r="F18" s="28">
        <f>-E18*B10</f>
        <v>-393.6</v>
      </c>
      <c r="G18" s="7"/>
      <c r="I18" s="4" t="s">
        <v>10</v>
      </c>
      <c r="J18" s="6">
        <f>B4/2-J17</f>
        <v>2010</v>
      </c>
      <c r="K18" s="28">
        <f>-J18*B10</f>
        <v>-164.82</v>
      </c>
      <c r="L18" s="7"/>
    </row>
    <row r="19" spans="4:12" ht="21" x14ac:dyDescent="0.4">
      <c r="D19" s="4" t="s">
        <v>11</v>
      </c>
      <c r="E19" s="6">
        <f>B5-E17</f>
        <v>2300</v>
      </c>
      <c r="F19" s="29">
        <f>E19*B7</f>
        <v>989</v>
      </c>
      <c r="G19" s="7"/>
      <c r="I19" s="4" t="s">
        <v>11</v>
      </c>
      <c r="J19" s="6">
        <f>B5-J17</f>
        <v>2510</v>
      </c>
      <c r="K19" s="29">
        <f>J19*B7</f>
        <v>1079.3</v>
      </c>
      <c r="L19" s="7"/>
    </row>
    <row r="20" spans="4:12" ht="21" x14ac:dyDescent="0.4">
      <c r="D20" s="4"/>
      <c r="E20" s="6"/>
      <c r="F20" s="6"/>
      <c r="G20" s="7"/>
      <c r="I20" s="4"/>
      <c r="J20" s="6"/>
      <c r="K20" s="6"/>
      <c r="L20" s="7"/>
    </row>
    <row r="21" spans="4:12" ht="21.6" thickBot="1" x14ac:dyDescent="0.45">
      <c r="D21" s="9" t="s">
        <v>13</v>
      </c>
      <c r="E21" s="14"/>
      <c r="F21" s="30">
        <f>SUM(F18:F20)</f>
        <v>595.4</v>
      </c>
      <c r="G21" s="10"/>
      <c r="I21" s="9" t="s">
        <v>13</v>
      </c>
      <c r="J21" s="14"/>
      <c r="K21" s="30">
        <f>SUM(K18:K20)</f>
        <v>914.48</v>
      </c>
      <c r="L21" s="10"/>
    </row>
    <row r="22" spans="4:12" ht="21.6" thickBot="1" x14ac:dyDescent="0.45">
      <c r="D22" s="17" t="s">
        <v>17</v>
      </c>
      <c r="E22" s="18"/>
      <c r="F22" s="28">
        <f>F4-F21</f>
        <v>909.6</v>
      </c>
      <c r="G22" s="19"/>
      <c r="I22" s="11"/>
      <c r="J22" s="12"/>
      <c r="K22" s="12"/>
      <c r="L22" s="7"/>
    </row>
    <row r="23" spans="4:12" ht="21" x14ac:dyDescent="0.4">
      <c r="I23" s="4" t="s">
        <v>15</v>
      </c>
      <c r="J23" s="4"/>
      <c r="K23" s="29">
        <f>K12+K21</f>
        <v>524.48</v>
      </c>
      <c r="L23" s="7"/>
    </row>
    <row r="24" spans="4:12" ht="15" thickBot="1" x14ac:dyDescent="0.35">
      <c r="I24" s="13"/>
      <c r="J24" s="14"/>
      <c r="K24" s="14"/>
      <c r="L24" s="10"/>
    </row>
    <row r="25" spans="4:12" ht="21.6" thickBot="1" x14ac:dyDescent="0.45">
      <c r="I25" s="17" t="s">
        <v>17</v>
      </c>
      <c r="J25" s="18"/>
      <c r="K25" s="28">
        <f>F4-K23</f>
        <v>980.52</v>
      </c>
      <c r="L25" s="19"/>
    </row>
  </sheetData>
  <mergeCells count="10">
    <mergeCell ref="A1:L2"/>
    <mergeCell ref="A8:B8"/>
    <mergeCell ref="A11:B11"/>
    <mergeCell ref="D4:E4"/>
    <mergeCell ref="A15:B15"/>
    <mergeCell ref="D6:E6"/>
    <mergeCell ref="D15:E15"/>
    <mergeCell ref="I6:J6"/>
    <mergeCell ref="I15:J15"/>
    <mergeCell ref="I5:L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2023-03-03T13:37:45Z</dcterms:created>
  <dcterms:modified xsi:type="dcterms:W3CDTF">2023-03-03T15:46:41Z</dcterms:modified>
</cp:coreProperties>
</file>